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scaglia\Desktop\UTSE 2025\ACCESO A LA INFORMACIÓN\Octubre 2025\"/>
    </mc:Choice>
  </mc:AlternateContent>
  <xr:revisionPtr revIDLastSave="0" documentId="8_{C69E2360-89F5-4729-AB03-F25AE6069C9D}" xr6:coauthVersionLast="47" xr6:coauthVersionMax="47" xr10:uidLastSave="{00000000-0000-0000-0000-000000000000}"/>
  <bookViews>
    <workbookView xWindow="-120" yWindow="-120" windowWidth="29040" windowHeight="15720" tabRatio="673" xr2:uid="{00000000-000D-0000-FFFF-FFFF00000000}"/>
  </bookViews>
  <sheets>
    <sheet name="PROYECTOS VIGENTES" sheetId="45" r:id="rId1"/>
    <sheet name="Hoja1" sheetId="46" r:id="rId2"/>
  </sheets>
  <definedNames>
    <definedName name="_xlnm._FilterDatabase" localSheetId="0" hidden="1">'PROYECTOS VIGENTES'!$A$9:$P$39</definedName>
    <definedName name="_xlnm.Print_Area" localSheetId="0">'PROYECTOS VIGENTES'!$A$1:$P$34</definedName>
    <definedName name="_xlnm.Print_Titles" localSheetId="0">'PROYECTOS VIGENTES'!$1:$9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6" i="45" l="1"/>
  <c r="O25" i="45" l="1"/>
  <c r="O24" i="45" l="1"/>
  <c r="O22" i="45" l="1"/>
  <c r="O23" i="45"/>
  <c r="O21" i="45" l="1"/>
  <c r="O20" i="45"/>
  <c r="O19" i="45"/>
  <c r="O18" i="45" l="1"/>
  <c r="O17" i="45"/>
  <c r="B7" i="46" l="1"/>
  <c r="B5" i="46"/>
  <c r="D5" i="46" s="1"/>
  <c r="D8" i="46"/>
  <c r="C7" i="46"/>
  <c r="B8" i="46" l="1"/>
  <c r="H8" i="46"/>
  <c r="O16" i="45"/>
  <c r="B6" i="46" l="1"/>
  <c r="D6" i="46" s="1"/>
  <c r="D7" i="46"/>
  <c r="J15" i="45" l="1"/>
  <c r="O15" i="45"/>
  <c r="O14" i="45"/>
  <c r="J13" i="45" l="1"/>
  <c r="O13" i="45"/>
  <c r="O11" i="45" l="1"/>
  <c r="O10" i="45"/>
  <c r="O12" i="45"/>
</calcChain>
</file>

<file path=xl/sharedStrings.xml><?xml version="1.0" encoding="utf-8"?>
<sst xmlns="http://schemas.openxmlformats.org/spreadsheetml/2006/main" count="112" uniqueCount="85">
  <si>
    <t>PENDIENTE</t>
  </si>
  <si>
    <t>RNR</t>
  </si>
  <si>
    <t>UNIDAD EJECUTORA</t>
  </si>
  <si>
    <t>CONVENIO</t>
  </si>
  <si>
    <t>RR</t>
  </si>
  <si>
    <t>MONTO DEL PROYECTO Q.</t>
  </si>
  <si>
    <t>ESTADO</t>
  </si>
  <si>
    <t>VIGENTE</t>
  </si>
  <si>
    <t>FECHA FINAL</t>
  </si>
  <si>
    <t>FECHA INICIO</t>
  </si>
  <si>
    <t>B-HOM</t>
  </si>
  <si>
    <t>B-MUJ</t>
  </si>
  <si>
    <t>DEPARTAMENTO</t>
  </si>
  <si>
    <t>PROYECTOS</t>
  </si>
  <si>
    <t xml:space="preserve">TOTAL BENEFICIARIOS </t>
  </si>
  <si>
    <t>San Marcos</t>
  </si>
  <si>
    <t>Asociación  de Productores de Leche,  Agricultores y Ganaderos de Quesada  A.P.L.A.G.Q.</t>
  </si>
  <si>
    <t>21-2021</t>
  </si>
  <si>
    <t xml:space="preserve">Jutiapa </t>
  </si>
  <si>
    <t>22-2021</t>
  </si>
  <si>
    <t>Cooperativa Integral de Ahorro y Crédito El Sendero R. L. Cantón Méndez, Concepción Huista.</t>
  </si>
  <si>
    <t>Huehuetenango</t>
  </si>
  <si>
    <t xml:space="preserve">Guatemala </t>
  </si>
  <si>
    <t>Asociación Red de Apicultores para el Desarrollo Sostenible de Suroccidente, -ARAPIS-</t>
  </si>
  <si>
    <t>Fortalecimiento del sistema de producción apícola de los asociados de ARAPIS</t>
  </si>
  <si>
    <t xml:space="preserve">Alta Verapaz </t>
  </si>
  <si>
    <t>13-2021</t>
  </si>
  <si>
    <t>Suchitepéquez</t>
  </si>
  <si>
    <t>DESEMBOLSO</t>
  </si>
  <si>
    <t>Zacapa</t>
  </si>
  <si>
    <t>Asociación Guatemalteca para la Educación Agropecuaria -AGROBECA-</t>
  </si>
  <si>
    <t>Formación de profesionales para incrementar la competitividad y sostenibilidad del sector agropecuario de Guatemala</t>
  </si>
  <si>
    <t xml:space="preserve"> 20-2022</t>
  </si>
  <si>
    <t xml:space="preserve">Asociación Agrícola Campesina Santa Teresa </t>
  </si>
  <si>
    <t>Implementación de Infraestructura Productiva y Equipamiento para el Secado de Cardamomo de la Asociación Santa Teresa</t>
  </si>
  <si>
    <t>32-2022</t>
  </si>
  <si>
    <t>Asociación Nacional de Productores de Frutales Deciduos -ANAPDE-</t>
  </si>
  <si>
    <t>Implementación de centros de acopio para procesamiento agroindustrial de frutales deciduos en las regiones occidente, noroccidente, centro y oriente de la República de Guatemala, para la Asociación ANAPDE.</t>
  </si>
  <si>
    <t>36-2022</t>
  </si>
  <si>
    <t>Asociacion de Desarrollo Integral Agropecuario y Agroforestal Pombaaq</t>
  </si>
  <si>
    <t>Implementación de infraestructura, maquinaria y equipo para la producción de palma africana de la asociación ASOPOMBAAQ, Panzós, Alta Verapaz</t>
  </si>
  <si>
    <t>35-2022</t>
  </si>
  <si>
    <t>AÑOS ANTERIORES</t>
  </si>
  <si>
    <t>DESEMBOLSOS 2023</t>
  </si>
  <si>
    <t>PENDIENTES DESEMBOLSOS</t>
  </si>
  <si>
    <t>Cantidad de Proyectos</t>
  </si>
  <si>
    <t>Asociación de Cardamomeros del Norte de Guatemala, A.C.N.G.</t>
  </si>
  <si>
    <t>Implementación de infraestructura productiva y equipo para el beneficiado de cardamomo</t>
  </si>
  <si>
    <t>16-2023</t>
  </si>
  <si>
    <t>Izabal</t>
  </si>
  <si>
    <t>Cooperativa Agrícola de Servicios Varios “Gualán”, Responsabilidad Limitada</t>
  </si>
  <si>
    <t>Producción, procesamiento y comercialización de leche y derivados, Cooperativa Agrícola Gualán R. L.</t>
  </si>
  <si>
    <t>11-2023</t>
  </si>
  <si>
    <t>Totonicapán, Quiche, Jalapa y Chimaltenango</t>
  </si>
  <si>
    <t>Federación Comercializadora de Café Especial de Guatemala, FECCEG</t>
  </si>
  <si>
    <t>Quetzaltenango</t>
  </si>
  <si>
    <t>31-2023</t>
  </si>
  <si>
    <t>No.</t>
  </si>
  <si>
    <t>Asociación Mixta La Vaquita Aldea Recuerdo a Barrios del municipio de San Carlos Sija AMIVARABS</t>
  </si>
  <si>
    <t>Implementación de planta procesadora de leche y equipamiento para la Asociación Mixta La Vaquita, San Carlos Sija, Quetzaltenango.</t>
  </si>
  <si>
    <t>25-2023</t>
  </si>
  <si>
    <t>Cooperativa Integral Agrícola "Las Cruces", Responsabilidad Limitada, CIALC R.L.</t>
  </si>
  <si>
    <t>Implementación de Centro de Acopio para Maíz de la Cooperativa Las Cruces, R. L., Las Cruces, Petén</t>
  </si>
  <si>
    <t>29-2023</t>
  </si>
  <si>
    <t>Peten</t>
  </si>
  <si>
    <t>Asociación  de Productores Orgánicos, la que podrá abreviarse ASODEPO</t>
  </si>
  <si>
    <t>26-2023</t>
  </si>
  <si>
    <t>Asociación Selva del Norte, ASOSELNOR</t>
  </si>
  <si>
    <t>Implementación de infraestructura equipada para la producción de cardamomo de la Asociación ASOSELNOR, Cobán, Alta Verapaz</t>
  </si>
  <si>
    <t>32-2023</t>
  </si>
  <si>
    <t>Cooperativa Integral de Comercialización "Unidos por el Cambio", R.L. "INTERCOM" R.L.</t>
  </si>
  <si>
    <t>Implementación de infraestructura productiva para acopio y fortalecimiento de la producción de papa de la Cooperativa INTERCOM R.L. Ixchiguán, San Marcos</t>
  </si>
  <si>
    <t>Cooperativa de Ahorro y Crédito Unión Florecer R.L.</t>
  </si>
  <si>
    <t>24-2023</t>
  </si>
  <si>
    <t>15-2024</t>
  </si>
  <si>
    <t>Asociación de Ganaderos de Izabal</t>
  </si>
  <si>
    <t>Implementación de infraestructura equipada para laboratorio de análisis agropecuarios para la Asociación de Ganaderos de Izabal, Morales, Izabal.</t>
  </si>
  <si>
    <t>05-2025</t>
  </si>
  <si>
    <t>31/072028</t>
  </si>
  <si>
    <t xml:space="preserve">PROYECTOS FINANCIADOS VIGENTES AL 31 DE OCTUBRE DE 2025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</si>
  <si>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Fortalecimiento de la producción de leche, mediante la dotación de equipo de ordeño, almacenamiento y enfriamiento de leche fluida de la Asociación de Ganaderos de Quesada</t>
  </si>
  <si>
    <t>Implementación de infraestructura productiva y equipo para la producción de Café de la Cooperativa Integral de Ahorro y Crédito El Sendero R. L., Concepción Huista, Huehuetenango.</t>
  </si>
  <si>
    <t>Implementación de infraestructura productiva y equipamiento de planta procesadora de bioinsumos para el cultivo de café de FECCEG, Quetzaltenango, Quetzaltenango</t>
  </si>
  <si>
    <t>Implementación de infraestructura y equipo para el procesamiento y almacenamiento de cardamomo de la Asociación ASODEPO, Cobán, Alta Verapaz</t>
  </si>
  <si>
    <t>Implementación de infraestructura productiva para el acopio de café d la Cooperativa Unión Florecer R.L., San Juan Atitán, Huehuetenango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</si>
</sst>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Q&quot;* #,##0.00_-;\-&quot;Q&quot;* #,##0.00_-;_-&quot;Q&quot;* &quot;-&quot;??_-;_-@_-"/>
    <numFmt numFmtId="43" formatCode="_-* #,##0.00_-;\-* #,##0.00_-;_-* &quot;-&quot;??_-;_-@_-"/>
    <numFmt numFmtId="164" formatCode="_(* #,##0.00_);_(* \(#,##0.00\);_(* &quot;-&quot;??_);_(@_)"/>
    <numFmt numFmtId="165" formatCode="&quot;Q&quot;#,##0.00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4"/>
      <name val="Century Gothic"/>
      <family val="2"/>
    </font>
    <font>
      <b/>
      <sz val="10"/>
      <name val="Arial"/>
      <family val="2"/>
    </font>
    <font>
      <sz val="14"/>
      <name val="Altivo Light"/>
      <family val="2"/>
    </font>
    <font>
      <b/>
      <sz val="14"/>
      <color theme="4"/>
      <name val="Altivo Light"/>
      <family val="2"/>
    </font>
    <font>
      <b/>
      <sz val="14"/>
      <name val="Altivo Light"/>
      <family val="2"/>
    </font>
    <font>
      <sz val="12"/>
      <name val="Altivo Light"/>
      <family val="2"/>
    </font>
    <font>
      <b/>
      <sz val="20"/>
      <color theme="3"/>
      <name val="Altivo Light"/>
      <family val="2"/>
    </font>
    <font>
      <b/>
      <sz val="14"/>
      <color theme="0"/>
      <name val="Altivo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39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4" fontId="3" fillId="0" borderId="0" xfId="0" applyNumberFormat="1" applyFont="1" applyAlignment="1">
      <alignment vertical="center"/>
    </xf>
    <xf numFmtId="14" fontId="3" fillId="0" borderId="0" xfId="0" applyNumberFormat="1" applyFont="1" applyAlignment="1">
      <alignment horizontal="center" vertical="center"/>
    </xf>
    <xf numFmtId="0" fontId="4" fillId="4" borderId="0" xfId="0" applyFont="1" applyFill="1"/>
    <xf numFmtId="0" fontId="0" fillId="0" borderId="1" xfId="0" applyBorder="1"/>
    <xf numFmtId="165" fontId="0" fillId="0" borderId="1" xfId="0" applyNumberFormat="1" applyBorder="1"/>
    <xf numFmtId="0" fontId="1" fillId="0" borderId="0" xfId="0" applyFont="1"/>
    <xf numFmtId="165" fontId="0" fillId="0" borderId="0" xfId="0" applyNumberFormat="1"/>
    <xf numFmtId="164" fontId="1" fillId="0" borderId="0" xfId="1" applyFont="1"/>
    <xf numFmtId="164" fontId="0" fillId="0" borderId="0" xfId="1" applyFont="1"/>
    <xf numFmtId="165" fontId="0" fillId="5" borderId="1" xfId="0" applyNumberFormat="1" applyFill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4" fontId="5" fillId="0" borderId="0" xfId="0" applyNumberFormat="1" applyFont="1" applyAlignment="1">
      <alignment vertical="center"/>
    </xf>
    <xf numFmtId="1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4" fontId="6" fillId="0" borderId="0" xfId="0" applyNumberFormat="1" applyFont="1" applyAlignment="1">
      <alignment horizontal="center" vertical="center" wrapText="1"/>
    </xf>
    <xf numFmtId="14" fontId="6" fillId="0" borderId="0" xfId="0" applyNumberFormat="1" applyFont="1" applyAlignment="1">
      <alignment horizontal="center" vertical="center" wrapText="1"/>
    </xf>
    <xf numFmtId="14" fontId="7" fillId="0" borderId="0" xfId="0" applyNumberFormat="1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4" fontId="8" fillId="0" borderId="1" xfId="1" applyNumberFormat="1" applyFont="1" applyFill="1" applyBorder="1" applyAlignment="1">
      <alignment vertical="center" wrapText="1"/>
    </xf>
    <xf numFmtId="14" fontId="8" fillId="0" borderId="1" xfId="0" applyNumberFormat="1" applyFont="1" applyBorder="1" applyAlignment="1">
      <alignment horizontal="center" vertical="center"/>
    </xf>
    <xf numFmtId="17" fontId="8" fillId="0" borderId="1" xfId="0" applyNumberFormat="1" applyFont="1" applyBorder="1" applyAlignment="1">
      <alignment horizontal="center" vertical="center"/>
    </xf>
    <xf numFmtId="44" fontId="8" fillId="0" borderId="1" xfId="0" applyNumberFormat="1" applyFont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17" fontId="8" fillId="2" borderId="1" xfId="0" applyNumberFormat="1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vertical="center"/>
    </xf>
    <xf numFmtId="1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44" fontId="10" fillId="3" borderId="1" xfId="0" applyNumberFormat="1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17" fontId="8" fillId="2" borderId="1" xfId="0" quotePrefix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</cellXfs>
  <cellStyles count="4">
    <cellStyle name="Millares" xfId="1" builtinId="3"/>
    <cellStyle name="Millares 2" xfId="2" xr:uid="{00000000-0005-0000-0000-000001000000}"/>
    <cellStyle name="Normal" xfId="0" builtinId="0"/>
    <cellStyle name="Normal 3" xfId="3" xr:uid="{977ADFB7-EDFE-43F5-81E2-FBF5402C7AE5}"/>
  </cellStyles>
  <dxfs count="0"/>
  <tableStyles count="0" defaultTableStyle="TableStyleMedium9" defaultPivotStyle="PivotStyleLight16"/>
  <colors>
    <mruColors>
      <color rgb="FF9BEFAB"/>
      <color rgb="FF00FF00"/>
      <color rgb="FFF793C5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272143</xdr:colOff>
      <xdr:row>0</xdr:row>
      <xdr:rowOff>158750</xdr:rowOff>
    </xdr:from>
    <xdr:to>
      <xdr:col>1</xdr:col>
      <xdr:colOff>3238500</xdr:colOff>
      <xdr:row>6</xdr:row>
      <xdr:rowOff>130007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38AE88F-A953-48EA-BEDA-8BB6AA43DC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2143" y="158750"/>
          <a:ext cx="3537857" cy="1400007"/>
        </a:xfrm>
        <a:prstGeom prst="rect">
          <a:avLst/>
        </a:prstGeom>
      </xdr:spPr>
    </xdr:pic>
    <xdr:clientData/>
  </xdr:twoCellAnchor>
  <xdr:twoCellAnchor>
    <xdr:from>
      <xdr:col>12</xdr:col>
      <xdr:colOff>884464</xdr:colOff>
      <xdr:row>0</xdr:row>
      <xdr:rowOff>158750</xdr:rowOff>
    </xdr:from>
    <xdr:to>
      <xdr:col>15</xdr:col>
      <xdr:colOff>2115457</xdr:colOff>
      <xdr:row>3</xdr:row>
      <xdr:rowOff>164193</xdr:rowOff>
    </xdr:to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id="{B3B54580-EC71-4BCF-B93E-BF936C4D3D42}"/>
            </a:ext>
          </a:extLst>
        </xdr:cNvPr>
        <xdr:cNvSpPr txBox="1"/>
      </xdr:nvSpPr>
      <xdr:spPr>
        <a:xfrm>
          <a:off x="27917321" y="158750"/>
          <a:ext cx="4995636" cy="685800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sdtdh="http://schemas.microsoft.com/office/word/2020/wordml/sdtdatahash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oel="http://schemas.microsoft.com/office/2019/extlst" xmlns="" xmlns:mo="http://schemas.microsoft.com/office/mac/office/2008/main" xmlns:mv="urn:schemas-microsoft-com:mac:vml" xmlns:o="urn:schemas-microsoft-com:office:office" xmlns:v="urn:schemas-microsoft-com:vml" xmlns:w10="urn:schemas-microsoft-com:office:word" xmlns:w="http://schemas.openxmlformats.org/wordprocessingml/2006/main" xmlns:ma14="http://schemas.microsoft.com/office/mac/drawingml/2011/main" xmlns:lc="http://schemas.openxmlformats.org/drawingml/2006/lockedCanvas"/>
          </a:ext>
        </a:extLst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Fondo Nacional para la Reactivación y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Modernización de la Actividad Agropecuaria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(FONAGRO)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9"/>
  <sheetViews>
    <sheetView tabSelected="1" zoomScale="55" zoomScaleNormal="55" zoomScaleSheetLayoutView="55" workbookViewId="0">
      <pane ySplit="9" topLeftCell="A10" activePane="bottomLeft" state="frozen"/>
      <selection pane="bottomLeft" activeCell="P26" sqref="A1:P26"/>
    </sheetView>
  </sheetViews>
  <sheetFormatPr baseColWidth="10" defaultColWidth="11.42578125" defaultRowHeight="18" x14ac:dyDescent="0.2"/>
  <cols>
    <col min="1" max="1" width="8.7109375" style="1" customWidth="1"/>
    <col min="2" max="2" width="81.42578125" style="1" customWidth="1"/>
    <col min="3" max="3" width="87.28515625" style="1" customWidth="1"/>
    <col min="4" max="4" width="19.85546875" style="2" customWidth="1"/>
    <col min="5" max="5" width="20.85546875" style="2" customWidth="1"/>
    <col min="6" max="6" width="32" style="3" customWidth="1"/>
    <col min="7" max="7" width="24.42578125" style="1" customWidth="1"/>
    <col min="8" max="8" width="26.7109375" style="3" customWidth="1"/>
    <col min="9" max="9" width="29.28515625" style="3" customWidth="1"/>
    <col min="10" max="10" width="27.140625" style="3" customWidth="1"/>
    <col min="11" max="11" width="26.42578125" style="4" customWidth="1"/>
    <col min="12" max="12" width="25.5703125" style="4" customWidth="1"/>
    <col min="13" max="13" width="17.140625" style="2" customWidth="1"/>
    <col min="14" max="14" width="13.7109375" style="2" customWidth="1"/>
    <col min="15" max="15" width="26" style="2" customWidth="1"/>
    <col min="16" max="16" width="34.28515625" style="2" customWidth="1"/>
    <col min="17" max="17" width="4.7109375" style="1" customWidth="1"/>
    <col min="18" max="16384" width="11.42578125" style="1"/>
  </cols>
  <sheetData>
    <row r="1" spans="1:16" ht="19.5" x14ac:dyDescent="0.2">
      <c r="A1" s="13"/>
      <c r="B1" s="13"/>
      <c r="C1" s="13"/>
      <c r="D1" s="14"/>
      <c r="E1" s="14"/>
      <c r="F1" s="15"/>
      <c r="G1" s="13"/>
      <c r="H1" s="15"/>
      <c r="I1" s="15"/>
      <c r="J1" s="15"/>
      <c r="K1" s="16"/>
      <c r="L1" s="16"/>
      <c r="M1" s="14"/>
      <c r="N1" s="14"/>
      <c r="O1" s="14"/>
      <c r="P1" s="14"/>
    </row>
    <row r="2" spans="1:16" ht="19.5" x14ac:dyDescent="0.2">
      <c r="A2" s="13"/>
      <c r="B2" s="13"/>
      <c r="C2" s="13"/>
      <c r="D2" s="14"/>
      <c r="E2" s="14"/>
      <c r="F2" s="15"/>
      <c r="G2" s="13"/>
      <c r="H2" s="15"/>
      <c r="I2" s="15"/>
      <c r="J2" s="15"/>
      <c r="K2" s="16"/>
      <c r="L2" s="16"/>
      <c r="M2" s="14"/>
      <c r="N2" s="14"/>
      <c r="O2" s="14"/>
      <c r="P2" s="14"/>
    </row>
    <row r="3" spans="1:16" ht="19.5" x14ac:dyDescent="0.2">
      <c r="A3" s="13"/>
      <c r="B3" s="13"/>
      <c r="C3" s="13"/>
      <c r="D3" s="14"/>
      <c r="E3" s="14"/>
      <c r="F3" s="15"/>
      <c r="G3" s="13"/>
      <c r="H3" s="15"/>
      <c r="I3" s="15"/>
      <c r="J3" s="15"/>
      <c r="K3" s="16"/>
      <c r="L3" s="16"/>
      <c r="M3" s="14"/>
      <c r="N3" s="14"/>
      <c r="O3" s="14"/>
      <c r="P3" s="14"/>
    </row>
    <row r="4" spans="1:16" ht="19.5" x14ac:dyDescent="0.2">
      <c r="A4" s="13"/>
      <c r="B4" s="13"/>
      <c r="C4" s="13"/>
      <c r="D4" s="14"/>
      <c r="E4" s="14"/>
      <c r="F4" s="15"/>
      <c r="G4" s="13"/>
      <c r="H4" s="15"/>
      <c r="I4" s="15"/>
      <c r="J4" s="15"/>
      <c r="K4" s="16"/>
      <c r="L4" s="16"/>
      <c r="M4" s="14"/>
      <c r="N4" s="14"/>
      <c r="O4" s="14"/>
      <c r="P4" s="14"/>
    </row>
    <row r="5" spans="1:16" ht="19.5" x14ac:dyDescent="0.2">
      <c r="A5" s="13"/>
      <c r="B5" s="13"/>
      <c r="C5" s="13"/>
      <c r="D5" s="14"/>
      <c r="E5" s="14"/>
      <c r="F5" s="15"/>
      <c r="G5" s="13"/>
      <c r="H5" s="15"/>
      <c r="I5" s="15"/>
      <c r="J5" s="15"/>
      <c r="K5" s="16"/>
      <c r="L5" s="16"/>
      <c r="M5" s="14"/>
      <c r="N5" s="14"/>
      <c r="O5" s="14"/>
      <c r="P5" s="14"/>
    </row>
    <row r="6" spans="1:16" ht="19.5" x14ac:dyDescent="0.2">
      <c r="A6" s="13"/>
      <c r="B6" s="13"/>
      <c r="C6" s="13"/>
      <c r="D6" s="14"/>
      <c r="E6" s="14"/>
      <c r="F6" s="15"/>
      <c r="G6" s="13"/>
      <c r="H6" s="15"/>
      <c r="I6" s="15"/>
      <c r="J6" s="15"/>
      <c r="K6" s="16"/>
      <c r="L6" s="16"/>
      <c r="M6" s="14"/>
      <c r="N6" s="14"/>
      <c r="O6" s="14"/>
      <c r="P6" s="14"/>
    </row>
    <row r="7" spans="1:16" ht="27.75" x14ac:dyDescent="0.2">
      <c r="A7" s="38" t="s">
        <v>79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6" ht="19.5" x14ac:dyDescent="0.2">
      <c r="A8" s="17"/>
      <c r="B8" s="17"/>
      <c r="C8" s="17"/>
      <c r="D8" s="17"/>
      <c r="E8" s="17"/>
      <c r="F8" s="18"/>
      <c r="G8" s="17"/>
      <c r="H8" s="18"/>
      <c r="I8" s="18"/>
      <c r="J8" s="18"/>
      <c r="K8" s="19"/>
      <c r="L8" s="20"/>
      <c r="M8" s="17"/>
      <c r="N8" s="17"/>
      <c r="O8" s="17"/>
      <c r="P8" s="17"/>
    </row>
    <row r="9" spans="1:16" ht="75.75" customHeight="1" x14ac:dyDescent="0.2">
      <c r="A9" s="33" t="s">
        <v>57</v>
      </c>
      <c r="B9" s="34" t="s">
        <v>2</v>
      </c>
      <c r="C9" s="33" t="s">
        <v>13</v>
      </c>
      <c r="D9" s="33" t="s">
        <v>6</v>
      </c>
      <c r="E9" s="33" t="s">
        <v>3</v>
      </c>
      <c r="F9" s="35" t="s">
        <v>5</v>
      </c>
      <c r="G9" s="33" t="s">
        <v>4</v>
      </c>
      <c r="H9" s="35" t="s">
        <v>1</v>
      </c>
      <c r="I9" s="35" t="s">
        <v>28</v>
      </c>
      <c r="J9" s="35" t="s">
        <v>0</v>
      </c>
      <c r="K9" s="36" t="s">
        <v>9</v>
      </c>
      <c r="L9" s="36" t="s">
        <v>8</v>
      </c>
      <c r="M9" s="33" t="s">
        <v>10</v>
      </c>
      <c r="N9" s="33" t="s">
        <v>11</v>
      </c>
      <c r="O9" s="33" t="s">
        <v>14</v>
      </c>
      <c r="P9" s="33" t="s">
        <v>12</v>
      </c>
    </row>
    <row r="10" spans="1:16" ht="92.25" customHeight="1" x14ac:dyDescent="0.2">
      <c r="A10" s="21">
        <v>1</v>
      </c>
      <c r="B10" s="21" t="s">
        <v>16</v>
      </c>
      <c r="C10" s="21" t="s">
        <v>80</v>
      </c>
      <c r="D10" s="21" t="s">
        <v>7</v>
      </c>
      <c r="E10" s="22" t="s">
        <v>17</v>
      </c>
      <c r="F10" s="23">
        <v>1419500</v>
      </c>
      <c r="G10" s="23">
        <v>320000</v>
      </c>
      <c r="H10" s="23">
        <v>1099500</v>
      </c>
      <c r="I10" s="23">
        <v>1419500</v>
      </c>
      <c r="J10" s="23">
        <v>0</v>
      </c>
      <c r="K10" s="24">
        <v>44498</v>
      </c>
      <c r="L10" s="24">
        <v>46081</v>
      </c>
      <c r="M10" s="22">
        <v>23</v>
      </c>
      <c r="N10" s="22">
        <v>4</v>
      </c>
      <c r="O10" s="22">
        <f>M10+N10</f>
        <v>27</v>
      </c>
      <c r="P10" s="22" t="s">
        <v>18</v>
      </c>
    </row>
    <row r="11" spans="1:16" ht="49.5" x14ac:dyDescent="0.2">
      <c r="A11" s="21">
        <v>2</v>
      </c>
      <c r="B11" s="21" t="s">
        <v>20</v>
      </c>
      <c r="C11" s="21" t="s">
        <v>81</v>
      </c>
      <c r="D11" s="21" t="s">
        <v>7</v>
      </c>
      <c r="E11" s="22" t="s">
        <v>19</v>
      </c>
      <c r="F11" s="23">
        <v>1581712</v>
      </c>
      <c r="G11" s="23">
        <v>297920</v>
      </c>
      <c r="H11" s="23">
        <v>1283792</v>
      </c>
      <c r="I11" s="23">
        <v>1581712</v>
      </c>
      <c r="J11" s="23">
        <v>0</v>
      </c>
      <c r="K11" s="24">
        <v>44530</v>
      </c>
      <c r="L11" s="24">
        <v>45990</v>
      </c>
      <c r="M11" s="22">
        <v>147</v>
      </c>
      <c r="N11" s="22">
        <v>94</v>
      </c>
      <c r="O11" s="22">
        <f>SUM(M11:N11)</f>
        <v>241</v>
      </c>
      <c r="P11" s="22" t="s">
        <v>21</v>
      </c>
    </row>
    <row r="12" spans="1:16" ht="33" x14ac:dyDescent="0.2">
      <c r="A12" s="21">
        <v>3</v>
      </c>
      <c r="B12" s="21" t="s">
        <v>23</v>
      </c>
      <c r="C12" s="21" t="s">
        <v>24</v>
      </c>
      <c r="D12" s="21" t="s">
        <v>7</v>
      </c>
      <c r="E12" s="22" t="s">
        <v>26</v>
      </c>
      <c r="F12" s="23">
        <v>2336152</v>
      </c>
      <c r="G12" s="23">
        <v>332500</v>
      </c>
      <c r="H12" s="23">
        <v>2003652</v>
      </c>
      <c r="I12" s="23">
        <v>2336152</v>
      </c>
      <c r="J12" s="23">
        <v>0</v>
      </c>
      <c r="K12" s="24">
        <v>44546</v>
      </c>
      <c r="L12" s="24">
        <v>46371</v>
      </c>
      <c r="M12" s="22">
        <v>151</v>
      </c>
      <c r="N12" s="22">
        <v>109</v>
      </c>
      <c r="O12" s="22">
        <f>M12+N12</f>
        <v>260</v>
      </c>
      <c r="P12" s="22" t="s">
        <v>27</v>
      </c>
    </row>
    <row r="13" spans="1:16" ht="33" x14ac:dyDescent="0.2">
      <c r="A13" s="21">
        <v>4</v>
      </c>
      <c r="B13" s="21" t="s">
        <v>30</v>
      </c>
      <c r="C13" s="21" t="s">
        <v>31</v>
      </c>
      <c r="D13" s="21" t="s">
        <v>7</v>
      </c>
      <c r="E13" s="25" t="s">
        <v>32</v>
      </c>
      <c r="F13" s="26">
        <v>14247874</v>
      </c>
      <c r="G13" s="26">
        <v>0</v>
      </c>
      <c r="H13" s="26">
        <v>14247874</v>
      </c>
      <c r="I13" s="26">
        <v>14247874</v>
      </c>
      <c r="J13" s="26">
        <f>H13-I13</f>
        <v>0</v>
      </c>
      <c r="K13" s="24">
        <v>44853</v>
      </c>
      <c r="L13" s="24">
        <v>47045</v>
      </c>
      <c r="M13" s="22">
        <v>12</v>
      </c>
      <c r="N13" s="22">
        <v>8</v>
      </c>
      <c r="O13" s="22">
        <f t="shared" ref="O13:O22" si="0">SUM(M13:N13)</f>
        <v>20</v>
      </c>
      <c r="P13" s="22" t="s">
        <v>22</v>
      </c>
    </row>
    <row r="14" spans="1:16" ht="33" x14ac:dyDescent="0.2">
      <c r="A14" s="21">
        <v>5</v>
      </c>
      <c r="B14" s="21" t="s">
        <v>33</v>
      </c>
      <c r="C14" s="27" t="s">
        <v>34</v>
      </c>
      <c r="D14" s="27" t="s">
        <v>7</v>
      </c>
      <c r="E14" s="28" t="s">
        <v>35</v>
      </c>
      <c r="F14" s="29">
        <v>1961600.85</v>
      </c>
      <c r="G14" s="29">
        <v>0</v>
      </c>
      <c r="H14" s="29">
        <v>1961600.85</v>
      </c>
      <c r="I14" s="29">
        <v>1961600.85</v>
      </c>
      <c r="J14" s="29">
        <v>0</v>
      </c>
      <c r="K14" s="30">
        <v>44923</v>
      </c>
      <c r="L14" s="24">
        <v>46140</v>
      </c>
      <c r="M14" s="31">
        <v>110</v>
      </c>
      <c r="N14" s="31">
        <v>16</v>
      </c>
      <c r="O14" s="31">
        <f t="shared" si="0"/>
        <v>126</v>
      </c>
      <c r="P14" s="31" t="s">
        <v>25</v>
      </c>
    </row>
    <row r="15" spans="1:16" ht="49.5" x14ac:dyDescent="0.2">
      <c r="A15" s="21">
        <v>6</v>
      </c>
      <c r="B15" s="21" t="s">
        <v>36</v>
      </c>
      <c r="C15" s="27" t="s">
        <v>37</v>
      </c>
      <c r="D15" s="27" t="s">
        <v>7</v>
      </c>
      <c r="E15" s="28" t="s">
        <v>38</v>
      </c>
      <c r="F15" s="29">
        <v>6873508.8899999997</v>
      </c>
      <c r="G15" s="29">
        <v>0</v>
      </c>
      <c r="H15" s="29">
        <v>6873508.8899999997</v>
      </c>
      <c r="I15" s="29">
        <v>6873508.8899999997</v>
      </c>
      <c r="J15" s="29">
        <f>H15-I15</f>
        <v>0</v>
      </c>
      <c r="K15" s="30">
        <v>44923</v>
      </c>
      <c r="L15" s="30">
        <v>46018</v>
      </c>
      <c r="M15" s="31">
        <v>247</v>
      </c>
      <c r="N15" s="31">
        <v>227</v>
      </c>
      <c r="O15" s="31">
        <f t="shared" si="0"/>
        <v>474</v>
      </c>
      <c r="P15" s="27" t="s">
        <v>53</v>
      </c>
    </row>
    <row r="16" spans="1:16" ht="33" x14ac:dyDescent="0.2">
      <c r="A16" s="21">
        <v>7</v>
      </c>
      <c r="B16" s="21" t="s">
        <v>39</v>
      </c>
      <c r="C16" s="27" t="s">
        <v>40</v>
      </c>
      <c r="D16" s="28" t="s">
        <v>7</v>
      </c>
      <c r="E16" s="32" t="s">
        <v>41</v>
      </c>
      <c r="F16" s="29">
        <v>4422236.38</v>
      </c>
      <c r="G16" s="29">
        <v>0</v>
      </c>
      <c r="H16" s="29">
        <v>4422236.38</v>
      </c>
      <c r="I16" s="29">
        <v>4422236.38</v>
      </c>
      <c r="J16" s="26">
        <v>0</v>
      </c>
      <c r="K16" s="30">
        <v>45008</v>
      </c>
      <c r="L16" s="30">
        <v>46468</v>
      </c>
      <c r="M16" s="31">
        <v>49</v>
      </c>
      <c r="N16" s="31">
        <v>5</v>
      </c>
      <c r="O16" s="31">
        <f t="shared" si="0"/>
        <v>54</v>
      </c>
      <c r="P16" s="31" t="s">
        <v>25</v>
      </c>
    </row>
    <row r="17" spans="1:16" ht="33" x14ac:dyDescent="0.2">
      <c r="A17" s="21">
        <v>8</v>
      </c>
      <c r="B17" s="21" t="s">
        <v>46</v>
      </c>
      <c r="C17" s="27" t="s">
        <v>47</v>
      </c>
      <c r="D17" s="28" t="s">
        <v>7</v>
      </c>
      <c r="E17" s="32" t="s">
        <v>48</v>
      </c>
      <c r="F17" s="29">
        <v>2099945.2000000002</v>
      </c>
      <c r="G17" s="29">
        <v>0</v>
      </c>
      <c r="H17" s="29">
        <v>2099945.2000000002</v>
      </c>
      <c r="I17" s="29">
        <v>2099945.2000000002</v>
      </c>
      <c r="J17" s="26">
        <v>0</v>
      </c>
      <c r="K17" s="30">
        <v>45138</v>
      </c>
      <c r="L17" s="30">
        <v>46598</v>
      </c>
      <c r="M17" s="31">
        <v>45</v>
      </c>
      <c r="N17" s="31">
        <v>29</v>
      </c>
      <c r="O17" s="31">
        <f t="shared" si="0"/>
        <v>74</v>
      </c>
      <c r="P17" s="31" t="s">
        <v>49</v>
      </c>
    </row>
    <row r="18" spans="1:16" ht="33" x14ac:dyDescent="0.2">
      <c r="A18" s="21">
        <v>9</v>
      </c>
      <c r="B18" s="21" t="s">
        <v>50</v>
      </c>
      <c r="C18" s="27" t="s">
        <v>51</v>
      </c>
      <c r="D18" s="28" t="s">
        <v>7</v>
      </c>
      <c r="E18" s="32" t="s">
        <v>52</v>
      </c>
      <c r="F18" s="29">
        <v>3699050</v>
      </c>
      <c r="G18" s="29">
        <v>0</v>
      </c>
      <c r="H18" s="29">
        <v>3699050</v>
      </c>
      <c r="I18" s="29">
        <v>3699050</v>
      </c>
      <c r="J18" s="26">
        <v>0</v>
      </c>
      <c r="K18" s="30">
        <v>45161</v>
      </c>
      <c r="L18" s="30">
        <v>46256</v>
      </c>
      <c r="M18" s="31">
        <v>24</v>
      </c>
      <c r="N18" s="31">
        <v>1</v>
      </c>
      <c r="O18" s="31">
        <f t="shared" si="0"/>
        <v>25</v>
      </c>
      <c r="P18" s="31" t="s">
        <v>29</v>
      </c>
    </row>
    <row r="19" spans="1:16" ht="49.5" x14ac:dyDescent="0.2">
      <c r="A19" s="21">
        <v>10</v>
      </c>
      <c r="B19" s="21" t="s">
        <v>54</v>
      </c>
      <c r="C19" s="27" t="s">
        <v>82</v>
      </c>
      <c r="D19" s="28" t="s">
        <v>7</v>
      </c>
      <c r="E19" s="32" t="s">
        <v>56</v>
      </c>
      <c r="F19" s="29">
        <v>5389153</v>
      </c>
      <c r="G19" s="29">
        <v>0</v>
      </c>
      <c r="H19" s="29">
        <v>5389153</v>
      </c>
      <c r="I19" s="29">
        <v>5389153</v>
      </c>
      <c r="J19" s="26">
        <v>0</v>
      </c>
      <c r="K19" s="30">
        <v>45461</v>
      </c>
      <c r="L19" s="30">
        <v>46190</v>
      </c>
      <c r="M19" s="31">
        <v>67</v>
      </c>
      <c r="N19" s="31">
        <v>183</v>
      </c>
      <c r="O19" s="31">
        <f t="shared" si="0"/>
        <v>250</v>
      </c>
      <c r="P19" s="31" t="s">
        <v>55</v>
      </c>
    </row>
    <row r="20" spans="1:16" ht="33" x14ac:dyDescent="0.2">
      <c r="A20" s="21">
        <v>11</v>
      </c>
      <c r="B20" s="21" t="s">
        <v>58</v>
      </c>
      <c r="C20" s="27" t="s">
        <v>59</v>
      </c>
      <c r="D20" s="27" t="s">
        <v>7</v>
      </c>
      <c r="E20" s="32" t="s">
        <v>60</v>
      </c>
      <c r="F20" s="32">
        <v>4432797</v>
      </c>
      <c r="G20" s="32">
        <v>0</v>
      </c>
      <c r="H20" s="32">
        <v>4432797</v>
      </c>
      <c r="I20" s="32">
        <v>4432797</v>
      </c>
      <c r="J20" s="32">
        <v>0</v>
      </c>
      <c r="K20" s="30">
        <v>45497</v>
      </c>
      <c r="L20" s="30">
        <v>46226</v>
      </c>
      <c r="M20" s="31">
        <v>14</v>
      </c>
      <c r="N20" s="31">
        <v>17</v>
      </c>
      <c r="O20" s="31">
        <f t="shared" si="0"/>
        <v>31</v>
      </c>
      <c r="P20" s="31" t="s">
        <v>55</v>
      </c>
    </row>
    <row r="21" spans="1:16" ht="33" x14ac:dyDescent="0.2">
      <c r="A21" s="21">
        <v>12</v>
      </c>
      <c r="B21" s="21" t="s">
        <v>61</v>
      </c>
      <c r="C21" s="27" t="s">
        <v>62</v>
      </c>
      <c r="D21" s="27" t="s">
        <v>7</v>
      </c>
      <c r="E21" s="32" t="s">
        <v>63</v>
      </c>
      <c r="F21" s="32">
        <v>5747700</v>
      </c>
      <c r="G21" s="32">
        <v>0</v>
      </c>
      <c r="H21" s="32">
        <v>5747700</v>
      </c>
      <c r="I21" s="32">
        <v>5747700</v>
      </c>
      <c r="J21" s="32">
        <v>0</v>
      </c>
      <c r="K21" s="30">
        <v>45495</v>
      </c>
      <c r="L21" s="30">
        <v>46224</v>
      </c>
      <c r="M21" s="31">
        <v>38</v>
      </c>
      <c r="N21" s="31">
        <v>2</v>
      </c>
      <c r="O21" s="31">
        <f t="shared" si="0"/>
        <v>40</v>
      </c>
      <c r="P21" s="31" t="s">
        <v>64</v>
      </c>
    </row>
    <row r="22" spans="1:16" ht="49.5" x14ac:dyDescent="0.2">
      <c r="A22" s="21">
        <v>13</v>
      </c>
      <c r="B22" s="21" t="s">
        <v>65</v>
      </c>
      <c r="C22" s="27" t="s">
        <v>83</v>
      </c>
      <c r="D22" s="27" t="s">
        <v>7</v>
      </c>
      <c r="E22" s="32" t="s">
        <v>66</v>
      </c>
      <c r="F22" s="32">
        <v>2783529</v>
      </c>
      <c r="G22" s="32">
        <v>0</v>
      </c>
      <c r="H22" s="32">
        <v>2783529</v>
      </c>
      <c r="I22" s="32">
        <v>2783529</v>
      </c>
      <c r="J22" s="32">
        <v>0</v>
      </c>
      <c r="K22" s="30">
        <v>45562</v>
      </c>
      <c r="L22" s="30">
        <v>46288</v>
      </c>
      <c r="M22" s="31">
        <v>54</v>
      </c>
      <c r="N22" s="31">
        <v>21</v>
      </c>
      <c r="O22" s="31">
        <f t="shared" si="0"/>
        <v>75</v>
      </c>
      <c r="P22" s="31" t="s">
        <v>25</v>
      </c>
    </row>
    <row r="23" spans="1:16" ht="33" x14ac:dyDescent="0.2">
      <c r="A23" s="21">
        <v>14</v>
      </c>
      <c r="B23" s="21" t="s">
        <v>67</v>
      </c>
      <c r="C23" s="27" t="s">
        <v>68</v>
      </c>
      <c r="D23" s="27" t="s">
        <v>7</v>
      </c>
      <c r="E23" s="32" t="s">
        <v>69</v>
      </c>
      <c r="F23" s="32">
        <v>2429741.5</v>
      </c>
      <c r="G23" s="32">
        <v>0</v>
      </c>
      <c r="H23" s="32">
        <v>2429741.5</v>
      </c>
      <c r="I23" s="32">
        <v>2429741.5</v>
      </c>
      <c r="J23" s="32">
        <v>0</v>
      </c>
      <c r="K23" s="30">
        <v>45616</v>
      </c>
      <c r="L23" s="30">
        <v>46345</v>
      </c>
      <c r="M23" s="31">
        <v>21</v>
      </c>
      <c r="N23" s="31">
        <v>10</v>
      </c>
      <c r="O23" s="31">
        <f t="shared" ref="O23:O24" si="1">SUM(M23:N23)</f>
        <v>31</v>
      </c>
      <c r="P23" s="31" t="s">
        <v>25</v>
      </c>
    </row>
    <row r="24" spans="1:16" ht="49.5" x14ac:dyDescent="0.2">
      <c r="A24" s="21">
        <v>15</v>
      </c>
      <c r="B24" s="21" t="s">
        <v>70</v>
      </c>
      <c r="C24" s="27" t="s">
        <v>71</v>
      </c>
      <c r="D24" s="27" t="s">
        <v>7</v>
      </c>
      <c r="E24" s="32" t="s">
        <v>73</v>
      </c>
      <c r="F24" s="32">
        <v>2775109</v>
      </c>
      <c r="G24" s="32">
        <v>0</v>
      </c>
      <c r="H24" s="32">
        <v>2775109</v>
      </c>
      <c r="I24" s="32">
        <v>2775109</v>
      </c>
      <c r="J24" s="32">
        <v>0</v>
      </c>
      <c r="K24" s="30">
        <v>45646</v>
      </c>
      <c r="L24" s="30">
        <v>46375</v>
      </c>
      <c r="M24" s="31">
        <v>30</v>
      </c>
      <c r="N24" s="31">
        <v>45</v>
      </c>
      <c r="O24" s="31">
        <f t="shared" si="1"/>
        <v>75</v>
      </c>
      <c r="P24" s="31" t="s">
        <v>15</v>
      </c>
    </row>
    <row r="25" spans="1:16" ht="33" x14ac:dyDescent="0.2">
      <c r="A25" s="21">
        <v>16</v>
      </c>
      <c r="B25" s="21" t="s">
        <v>72</v>
      </c>
      <c r="C25" s="27" t="s">
        <v>84</v>
      </c>
      <c r="D25" s="27" t="s">
        <v>7</v>
      </c>
      <c r="E25" s="32" t="s">
        <v>74</v>
      </c>
      <c r="F25" s="32">
        <v>2590031</v>
      </c>
      <c r="G25" s="32">
        <v>0</v>
      </c>
      <c r="H25" s="32">
        <v>2590031</v>
      </c>
      <c r="I25" s="32">
        <v>2590031</v>
      </c>
      <c r="J25" s="32">
        <v>0</v>
      </c>
      <c r="K25" s="30">
        <v>45649</v>
      </c>
      <c r="L25" s="30">
        <v>46378</v>
      </c>
      <c r="M25" s="31">
        <v>29</v>
      </c>
      <c r="N25" s="31">
        <v>9</v>
      </c>
      <c r="O25" s="31">
        <f t="shared" ref="O25:O26" si="2">SUM(M25:N25)</f>
        <v>38</v>
      </c>
      <c r="P25" s="31" t="s">
        <v>21</v>
      </c>
    </row>
    <row r="26" spans="1:16" ht="33" x14ac:dyDescent="0.2">
      <c r="A26" s="21">
        <v>17</v>
      </c>
      <c r="B26" s="21" t="s">
        <v>75</v>
      </c>
      <c r="C26" s="27" t="s">
        <v>76</v>
      </c>
      <c r="D26" s="27" t="s">
        <v>7</v>
      </c>
      <c r="E26" s="37" t="s">
        <v>77</v>
      </c>
      <c r="F26" s="32">
        <v>4762014.5</v>
      </c>
      <c r="G26" s="32">
        <v>0</v>
      </c>
      <c r="H26" s="32">
        <v>4762014.5</v>
      </c>
      <c r="I26" s="32">
        <v>4762014.5</v>
      </c>
      <c r="J26" s="32">
        <v>0</v>
      </c>
      <c r="K26" s="30">
        <v>45870</v>
      </c>
      <c r="L26" s="30" t="s">
        <v>78</v>
      </c>
      <c r="M26" s="31">
        <v>48</v>
      </c>
      <c r="N26" s="31">
        <v>6</v>
      </c>
      <c r="O26" s="31">
        <f t="shared" si="2"/>
        <v>54</v>
      </c>
      <c r="P26" s="31" t="s">
        <v>49</v>
      </c>
    </row>
    <row r="39" ht="77.25" customHeight="1" x14ac:dyDescent="0.2"/>
  </sheetData>
  <protectedRanges>
    <protectedRange sqref="F21" name="CORINTO_10_4_5_1_6"/>
    <protectedRange sqref="H21" name="CORINTO_10_4_5_1_6_1"/>
    <protectedRange sqref="I21" name="CORINTO_10_4_5_1_6_2"/>
  </protectedRanges>
  <mergeCells count="1">
    <mergeCell ref="A7:P7"/>
  </mergeCells>
  <phoneticPr fontId="2" type="noConversion"/>
  <printOptions horizontalCentered="1"/>
  <pageMargins left="0.59055118110236227" right="0.59055118110236227" top="0.59055118110236227" bottom="0.59055118110236227" header="0.39370078740157483" footer="0.39370078740157483"/>
  <pageSetup paperSize="14" scale="30" fitToHeight="0" orientation="landscape" r:id="rId1"/>
  <headerFooter>
    <oddFooter>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D550D-A9C5-4AC3-B192-463F58AC6F41}">
  <dimension ref="A1:I15"/>
  <sheetViews>
    <sheetView workbookViewId="0">
      <selection activeCell="E2" sqref="E2"/>
    </sheetView>
  </sheetViews>
  <sheetFormatPr baseColWidth="10" defaultRowHeight="12.75" x14ac:dyDescent="0.2"/>
  <cols>
    <col min="1" max="1" width="28.140625" bestFit="1" customWidth="1"/>
    <col min="2" max="2" width="25.7109375" bestFit="1" customWidth="1"/>
    <col min="3" max="3" width="13.140625" bestFit="1" customWidth="1"/>
    <col min="4" max="4" width="15.140625" bestFit="1" customWidth="1"/>
    <col min="5" max="5" width="14.28515625" customWidth="1"/>
    <col min="6" max="6" width="14.140625" bestFit="1" customWidth="1"/>
    <col min="8" max="8" width="13.140625" bestFit="1" customWidth="1"/>
  </cols>
  <sheetData>
    <row r="1" spans="1:9" x14ac:dyDescent="0.2">
      <c r="A1" s="5" t="s">
        <v>45</v>
      </c>
      <c r="B1" s="5" t="s">
        <v>5</v>
      </c>
      <c r="C1" s="5" t="s">
        <v>4</v>
      </c>
      <c r="D1" s="5" t="s">
        <v>1</v>
      </c>
      <c r="E1" s="5" t="s">
        <v>28</v>
      </c>
      <c r="F1" s="5" t="s">
        <v>0</v>
      </c>
    </row>
    <row r="2" spans="1:9" x14ac:dyDescent="0.2">
      <c r="A2" s="6">
        <v>37</v>
      </c>
      <c r="B2" s="7">
        <v>101257406.81999999</v>
      </c>
      <c r="C2" s="7">
        <v>1051370</v>
      </c>
      <c r="D2" s="12">
        <v>100206036.81999999</v>
      </c>
      <c r="E2" s="12">
        <v>87808086.790000007</v>
      </c>
      <c r="F2" s="7">
        <v>13449320.030000001</v>
      </c>
    </row>
    <row r="4" spans="1:9" x14ac:dyDescent="0.2">
      <c r="H4" s="9">
        <v>3559880</v>
      </c>
    </row>
    <row r="5" spans="1:9" x14ac:dyDescent="0.2">
      <c r="B5" s="11">
        <f>B2</f>
        <v>101257406.81999999</v>
      </c>
      <c r="C5" s="7">
        <v>1051370</v>
      </c>
      <c r="D5" s="9">
        <f>C5+B5</f>
        <v>102308776.81999999</v>
      </c>
      <c r="H5" s="9">
        <v>320000</v>
      </c>
      <c r="I5" s="9"/>
    </row>
    <row r="6" spans="1:9" x14ac:dyDescent="0.2">
      <c r="A6" s="8" t="s">
        <v>43</v>
      </c>
      <c r="B6" s="10">
        <f>H8</f>
        <v>9119557.9399999995</v>
      </c>
      <c r="C6" s="7">
        <v>320000</v>
      </c>
      <c r="D6" s="9">
        <f t="shared" ref="D6:D8" si="0">C6+B6</f>
        <v>9439557.9399999995</v>
      </c>
      <c r="H6" s="9">
        <v>3152316.38</v>
      </c>
    </row>
    <row r="7" spans="1:9" x14ac:dyDescent="0.2">
      <c r="A7" s="8" t="s">
        <v>42</v>
      </c>
      <c r="B7" s="9">
        <f>B2-H8</f>
        <v>92137848.879999995</v>
      </c>
      <c r="C7" s="9">
        <f>C5-C6</f>
        <v>731370</v>
      </c>
      <c r="D7" s="9">
        <f t="shared" si="0"/>
        <v>92869218.879999995</v>
      </c>
      <c r="H7" s="9">
        <v>2087361.56</v>
      </c>
    </row>
    <row r="8" spans="1:9" x14ac:dyDescent="0.2">
      <c r="A8" s="8" t="s">
        <v>44</v>
      </c>
      <c r="B8" s="9">
        <f>F2</f>
        <v>13449320.030000001</v>
      </c>
      <c r="C8">
        <v>0</v>
      </c>
      <c r="D8" s="9">
        <f t="shared" si="0"/>
        <v>13449320.030000001</v>
      </c>
      <c r="H8" s="9">
        <f>SUM(H4:H7)</f>
        <v>9119557.9399999995</v>
      </c>
    </row>
    <row r="15" spans="1:9" x14ac:dyDescent="0.2">
      <c r="A15" s="9">
        <v>2891158</v>
      </c>
      <c r="B15" s="9">
        <v>3559880</v>
      </c>
      <c r="C15" s="9">
        <v>3652640</v>
      </c>
      <c r="D15" s="9">
        <v>4144196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PROYECTOS VIGENTES</vt:lpstr>
      <vt:lpstr>Hoja1</vt:lpstr>
      <vt:lpstr>'PROYECTOS VIGENTES'!Área_de_impresión</vt:lpstr>
      <vt:lpstr>'PROYECTOS VIGENTES'!Títulos_a_imprimir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ASINDES</dc:creator>
  <cp:lastModifiedBy>Fideicomiso FONAGRO</cp:lastModifiedBy>
  <cp:lastPrinted>2025-11-03T16:42:47Z</cp:lastPrinted>
  <dcterms:created xsi:type="dcterms:W3CDTF">2002-12-13T15:56:47Z</dcterms:created>
  <dcterms:modified xsi:type="dcterms:W3CDTF">2025-11-03T16:43:08Z</dcterms:modified>
</cp:coreProperties>
</file>